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2090"/>
  </bookViews>
  <sheets>
    <sheet name="перечень" sheetId="3" r:id="rId1"/>
    <sheet name="аналитика" sheetId="1" state="hidden" r:id="rId2"/>
  </sheets>
  <calcPr calcId="145621" concurrentCalc="0"/>
</workbook>
</file>

<file path=xl/calcChain.xml><?xml version="1.0" encoding="utf-8"?>
<calcChain xmlns="http://schemas.openxmlformats.org/spreadsheetml/2006/main">
  <c r="H73" i="1" l="1"/>
  <c r="G68" i="1"/>
  <c r="G19" i="1"/>
  <c r="G67" i="1"/>
  <c r="G58" i="1"/>
  <c r="G40" i="1"/>
  <c r="G65" i="1"/>
  <c r="G36" i="1"/>
  <c r="G72" i="1"/>
  <c r="G74" i="1"/>
  <c r="G73" i="1"/>
</calcChain>
</file>

<file path=xl/sharedStrings.xml><?xml version="1.0" encoding="utf-8"?>
<sst xmlns="http://schemas.openxmlformats.org/spreadsheetml/2006/main" count="468" uniqueCount="196">
  <si>
    <t>Племенные телки</t>
  </si>
  <si>
    <t>Обучение специалистов</t>
  </si>
  <si>
    <t>Оформление ветеринарных свидетельств и справок</t>
  </si>
  <si>
    <t>Пресс-подборщик R10</t>
  </si>
  <si>
    <t xml:space="preserve">Грузовой автомобиль ГАЗ-23107 </t>
  </si>
  <si>
    <t>Транспортер</t>
  </si>
  <si>
    <t>Земельный участок</t>
  </si>
  <si>
    <t>ЕП</t>
  </si>
  <si>
    <t>ЗК</t>
  </si>
  <si>
    <t>-</t>
  </si>
  <si>
    <t>СМП</t>
  </si>
  <si>
    <t>?</t>
  </si>
  <si>
    <t>ООО Орион-Моторс</t>
  </si>
  <si>
    <t>Поставщик</t>
  </si>
  <si>
    <t>Сумма</t>
  </si>
  <si>
    <t>Способ закупки</t>
  </si>
  <si>
    <t>DIAMOND GENENICS B. V.</t>
  </si>
  <si>
    <t>микропредприятие</t>
  </si>
  <si>
    <t>ООО Диалог-Агро-2</t>
  </si>
  <si>
    <t>Экспресс-анализатор кормов</t>
  </si>
  <si>
    <t>ООО "Динамика систем"</t>
  </si>
  <si>
    <t>ИНН</t>
  </si>
  <si>
    <t>ООО "РЦ "ПЛИНОР"</t>
  </si>
  <si>
    <t>смп</t>
  </si>
  <si>
    <t>малое предприятие</t>
  </si>
  <si>
    <t>ЕМЕЛЬЯНОВСКИЙ ОТДЕЛ ВЕТЕРИНАРИИ КГКУ</t>
  </si>
  <si>
    <t>Ветеринарные исследования</t>
  </si>
  <si>
    <t>Крайветлаборатория КГКУ</t>
  </si>
  <si>
    <t>ООО Гордиз</t>
  </si>
  <si>
    <t>БЕНТЛИ ИНСТРУМЕНТС РУС ООО</t>
  </si>
  <si>
    <t>Сервисное обслуживание Bentley FTS Comby</t>
  </si>
  <si>
    <t>Промывочные реагенты и реактивы для Bentley FTS Comby</t>
  </si>
  <si>
    <t>Иммуноспецифическая сыворотка</t>
  </si>
  <si>
    <t>Спецодежда</t>
  </si>
  <si>
    <t>Уголь</t>
  </si>
  <si>
    <t>ООО Красмехладка</t>
  </si>
  <si>
    <t>Удобрения</t>
  </si>
  <si>
    <t>Шпагат</t>
  </si>
  <si>
    <t>Пленка для сенажа</t>
  </si>
  <si>
    <t>Работы по строительству эмбриоцентра</t>
  </si>
  <si>
    <t>Строительные материалы для эмбриоцентра</t>
  </si>
  <si>
    <t>Ремонт автомобильных весов</t>
  </si>
  <si>
    <t>ООО "МАРКЕТСЕРВИС"</t>
  </si>
  <si>
    <t>ООО "СЕЗОН"</t>
  </si>
  <si>
    <t>ООО "АВАНГАРД СИБИРЬ"</t>
  </si>
  <si>
    <t>ОАО " КОРКИНОАГРОПРОМХИМИЯ "</t>
  </si>
  <si>
    <t xml:space="preserve">КРАСНОЯРСКИЙ ЦСМ ФБУ </t>
  </si>
  <si>
    <t>ООО "АСТРАВЕТ МТ"</t>
  </si>
  <si>
    <t>ООО "ВЕНЕРА ВЕТ ИНТ."</t>
  </si>
  <si>
    <t>Азот</t>
  </si>
  <si>
    <t>АО Красмаш</t>
  </si>
  <si>
    <t>Пайеты</t>
  </si>
  <si>
    <t>Зернодробилка</t>
  </si>
  <si>
    <t>Фотометр</t>
  </si>
  <si>
    <t>ОАО ПФ Заря</t>
  </si>
  <si>
    <t>Рыбный протеин</t>
  </si>
  <si>
    <t>Жмых подсолнечника</t>
  </si>
  <si>
    <t>Премикс</t>
  </si>
  <si>
    <t>Морковь</t>
  </si>
  <si>
    <t>Пшеница</t>
  </si>
  <si>
    <t>Овес</t>
  </si>
  <si>
    <t>Ячмень</t>
  </si>
  <si>
    <t>Горох</t>
  </si>
  <si>
    <t>Кукуруза</t>
  </si>
  <si>
    <t>Чехол Universal</t>
  </si>
  <si>
    <t>Перчатка для искусственного осеменения</t>
  </si>
  <si>
    <t>Разбавитель Андромед</t>
  </si>
  <si>
    <t>среднее предприятие</t>
  </si>
  <si>
    <t>ООО "СХП "ДАРЫ МАЛИНОВКИ"</t>
  </si>
  <si>
    <t>ООО "ШУШЕНСКОЕ МАСЛО"</t>
  </si>
  <si>
    <t>ООО КД</t>
  </si>
  <si>
    <t>ООО Аршановское</t>
  </si>
  <si>
    <t>ООО КСС</t>
  </si>
  <si>
    <t>ООО Емельяновское</t>
  </si>
  <si>
    <t>Оборудование для эмбриоцентра</t>
  </si>
  <si>
    <t>Автомобиль для эмбриоцентра</t>
  </si>
  <si>
    <t>ЗК не более 3млн</t>
  </si>
  <si>
    <t>А</t>
  </si>
  <si>
    <t>АО КНП</t>
  </si>
  <si>
    <t>ГСМ</t>
  </si>
  <si>
    <t>ООО "ДЕЛЬТА ТРЕЙД"</t>
  </si>
  <si>
    <t>ДТ зима Арктика</t>
  </si>
  <si>
    <t>Оборудование для козлятника</t>
  </si>
  <si>
    <t>Быки</t>
  </si>
  <si>
    <t xml:space="preserve">Аудиторские услуги </t>
  </si>
  <si>
    <t>Электроснабжение</t>
  </si>
  <si>
    <t>Юридические услуги</t>
  </si>
  <si>
    <t>ООО "А-ЛЕКС"</t>
  </si>
  <si>
    <t>Коммунальные услуги</t>
  </si>
  <si>
    <t>Проект эмбриоцентра (инженерно-геодезические работы)</t>
  </si>
  <si>
    <t>Система Платон</t>
  </si>
  <si>
    <t>ИП Переверзева Наталья Владимировна</t>
  </si>
  <si>
    <t>246307771245</t>
  </si>
  <si>
    <t>РТИТС ООО</t>
  </si>
  <si>
    <t>ООО "ЯКТИОР-АУДИТ"</t>
  </si>
  <si>
    <t>ОАО Красноярскэнергосбыт</t>
  </si>
  <si>
    <t>Ветеринарные товары для эмбриоцентра</t>
  </si>
  <si>
    <t>ВСЕГО:</t>
  </si>
  <si>
    <t>ЗАКУПКИ 2022 год</t>
  </si>
  <si>
    <t>Классификация по ОКПД2</t>
  </si>
  <si>
    <t>Наименование товаров, работ, услуг</t>
  </si>
  <si>
    <t>10.91.10.171</t>
  </si>
  <si>
    <t>10.41.41</t>
  </si>
  <si>
    <t>10.91.10.150</t>
  </si>
  <si>
    <t>19.20.21.310</t>
  </si>
  <si>
    <t>19.20.21.320</t>
  </si>
  <si>
    <t>05.10.10</t>
  </si>
  <si>
    <t>20.59.52.199</t>
  </si>
  <si>
    <t>Реагенты для ДНК диагностики КРС</t>
  </si>
  <si>
    <t>13.94.11</t>
  </si>
  <si>
    <t xml:space="preserve">14.12 </t>
  </si>
  <si>
    <t>22.21.30.120</t>
  </si>
  <si>
    <t>26.51.53.190</t>
  </si>
  <si>
    <t>80.20.10</t>
  </si>
  <si>
    <t>ТО пожарной сигнализации</t>
  </si>
  <si>
    <t>69.20.10</t>
  </si>
  <si>
    <t>22.19.7</t>
  </si>
  <si>
    <t>Камера для вагин</t>
  </si>
  <si>
    <t>22.19.3</t>
  </si>
  <si>
    <t>Гибкий шланг</t>
  </si>
  <si>
    <t>22.21.29.120</t>
  </si>
  <si>
    <t xml:space="preserve">Услуги по выполнению функций специализированной организации </t>
  </si>
  <si>
    <t>ООО "Торги44.ру"</t>
  </si>
  <si>
    <t xml:space="preserve">2225147253 </t>
  </si>
  <si>
    <t>ООО ИЦ Искра</t>
  </si>
  <si>
    <t>2466123347</t>
  </si>
  <si>
    <t>ДТ зимнее</t>
  </si>
  <si>
    <t>ДТ летнее</t>
  </si>
  <si>
    <t>Яйца</t>
  </si>
  <si>
    <t>Приборы и аппаратура для физического или химического анализа прочие, не включенные в другие группировки</t>
  </si>
  <si>
    <t>Реагенты сложные диагностические или лабораторные прочие, не включенные в другие группировки</t>
  </si>
  <si>
    <t>Шпагат, канаты, веревки и шнуры из джута или прочих текстильных лубяных материалов</t>
  </si>
  <si>
    <t>Пленки пластмассовые, неармированные или не комбинированные с другими материалами</t>
  </si>
  <si>
    <t>Трубки, шланги и рукава прочие пластмассовые</t>
  </si>
  <si>
    <t>Изделия из вулканизированной резины, не включенные в другие группировки; резина твердая (эбонит) и изделия из твердой резины (эбонита)</t>
  </si>
  <si>
    <t>Трубы, трубки, шланги и рукава из вулканизированной резины, кроме твердой резины (эбонита)</t>
  </si>
  <si>
    <t>Белок кормовой</t>
  </si>
  <si>
    <t>Жмых и прочие твердые остатки растительных жиров или масел</t>
  </si>
  <si>
    <t>Премиксы для крупного рогатого скота</t>
  </si>
  <si>
    <t>Топливо дизельное зимнее</t>
  </si>
  <si>
    <t>Топливо дизельное летнее</t>
  </si>
  <si>
    <t>Услуги по проведению финансового аудита</t>
  </si>
  <si>
    <t>Услуги систем обеспечения безопасности</t>
  </si>
  <si>
    <t>Семяпреемник стекл.</t>
  </si>
  <si>
    <t>Наконечник для пипетки</t>
  </si>
  <si>
    <t>Изделия пластмассовые прочие, не включенные в другие группировки</t>
  </si>
  <si>
    <t>22.29.29.190</t>
  </si>
  <si>
    <t>Кювета</t>
  </si>
  <si>
    <t>Конус для вагины</t>
  </si>
  <si>
    <t>Прибор для осеменения крс Quicklock</t>
  </si>
  <si>
    <t>Разбавитель</t>
  </si>
  <si>
    <t>Ошейники</t>
  </si>
  <si>
    <t>550702778407</t>
  </si>
  <si>
    <t>ИП Абрамов Александр Георгиевич</t>
  </si>
  <si>
    <t>15.12.1</t>
  </si>
  <si>
    <t>Изделия шорно-седельные и упряжь; чемоданы, сумки дамские и аналогичные изделия; прочие изделия из кожи</t>
  </si>
  <si>
    <t>ОКПД 2:  01.62.10.170 Услуги, связанные с искусственным осеменением</t>
  </si>
  <si>
    <t>Видеокамеры</t>
  </si>
  <si>
    <t>Мониторы</t>
  </si>
  <si>
    <t>Перечень товаров, работ и услуг, закупаемых только у СМП</t>
  </si>
  <si>
    <t>ООО Элсиб</t>
  </si>
  <si>
    <t>ТО системы тандем (охрана)</t>
  </si>
  <si>
    <t xml:space="preserve">Услуги по техническому обслуживанию оборудования и сопровождению программного обеспечения </t>
  </si>
  <si>
    <t>Информационно-технологическое сопровождение (правовая система Консультант)</t>
  </si>
  <si>
    <t>Убрать:</t>
  </si>
  <si>
    <t>Наименование предмета договора</t>
  </si>
  <si>
    <t>АО "Красноярскагроплем"</t>
  </si>
  <si>
    <t xml:space="preserve">69.10.12.000 </t>
  </si>
  <si>
    <t>Услуги по юридическим консультациям и представительству в судебных процедурах в связи с правом предпринимательской деятельности и коммерческим правом</t>
  </si>
  <si>
    <t>Компьтерное оборудование (системный блок, ИБС, МФУ)</t>
  </si>
  <si>
    <t>Эмбрионы импортные</t>
  </si>
  <si>
    <t>Племенные козлы импортные</t>
  </si>
  <si>
    <t>№ п/п</t>
  </si>
  <si>
    <t>26.20.1</t>
  </si>
  <si>
    <t>Компьютеры, их части и принадлежности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</si>
  <si>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</si>
  <si>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</si>
  <si>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63.11.13.000</t>
  </si>
  <si>
    <t>Услуги по предоставлению программного обеспечения без его размещения на компьютерном оборудовании пользователя</t>
  </si>
  <si>
    <t>58.29.50.000</t>
  </si>
  <si>
    <t xml:space="preserve"> Услуги по предоставлению лицензий на право использовать компьютерное программное обеспечение</t>
  </si>
  <si>
    <t>Программа "Кормление", программы Плинор проч.</t>
  </si>
  <si>
    <t>1С продление лицензии и проф. работы, офисное ПО</t>
  </si>
  <si>
    <t>21.20.23.110</t>
  </si>
  <si>
    <t>Реагенты диагностические</t>
  </si>
  <si>
    <t>Услуги по предоставлению лицензий на право использовать компьютерное программное обеспечение</t>
  </si>
  <si>
    <t>пока убираем из перечня</t>
  </si>
  <si>
    <t>23.19.23</t>
  </si>
  <si>
    <t>Посуда стеклянная для лабораторных, гигиенических или фармацевтических целей; ампулы из стекла</t>
  </si>
  <si>
    <t>26.51.53</t>
  </si>
  <si>
    <t>Приборы и аппаратура для физического или химического анализа, не включенные в другие группировки</t>
  </si>
  <si>
    <t>32.50.13.110</t>
  </si>
  <si>
    <t>Шприцы, иглы, катетеры, канюли и аналогичные инструменты</t>
  </si>
  <si>
    <t>26.70.13</t>
  </si>
  <si>
    <t>Видеокамеры цифровые</t>
  </si>
  <si>
    <t>период: 2022 год (с 01.01.22 по 31.12.22)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</si>
</sst>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0" borderId="1" xfId="0" applyNumberFormat="1" applyFont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/>
    <xf numFmtId="3" fontId="3" fillId="2" borderId="1" xfId="0" applyNumberFormat="1" applyFont="1" applyFill="1" applyBorder="1"/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9" fontId="2" fillId="0" borderId="0" xfId="0" applyNumberFormat="1" applyFo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wrapText="1"/>
    </xf>
    <xf numFmtId="0" fontId="8" fillId="0" borderId="0" xfId="0" applyFont="1"/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9" fontId="3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workbookViewId="0">
      <selection activeCell="G11" sqref="G11"/>
    </sheetView>
  </sheetViews>
  <sheetFormatPr defaultRowHeight="15" x14ac:dyDescent="0.25"/>
  <cols>
    <col min="1" max="1" width="10.140625" customWidth="1"/>
    <col min="2" max="2" width="25.28515625" customWidth="1"/>
    <col min="3" max="3" width="76.85546875" customWidth="1"/>
  </cols>
  <sheetData>
    <row r="1" spans="1:3" x14ac:dyDescent="0.25">
      <c r="A1" s="4"/>
      <c r="B1" s="4"/>
      <c r="C1" s="4"/>
    </row>
    <row r="2" spans="1:3" x14ac:dyDescent="0.25">
      <c r="A2" s="43" t="s">
        <v>166</v>
      </c>
      <c r="B2" s="43"/>
      <c r="C2" s="43"/>
    </row>
    <row r="3" spans="1:3" x14ac:dyDescent="0.25">
      <c r="A3" s="43" t="s">
        <v>159</v>
      </c>
      <c r="B3" s="43"/>
      <c r="C3" s="43"/>
    </row>
    <row r="4" spans="1:3" x14ac:dyDescent="0.25">
      <c r="A4" s="43" t="s">
        <v>195</v>
      </c>
      <c r="B4" s="43"/>
      <c r="C4" s="43"/>
    </row>
    <row r="5" spans="1:3" x14ac:dyDescent="0.25">
      <c r="A5" s="4"/>
      <c r="B5" s="4"/>
      <c r="C5" s="4"/>
    </row>
    <row r="6" spans="1:3" ht="29.25" customHeight="1" x14ac:dyDescent="0.25">
      <c r="A6" s="32" t="s">
        <v>172</v>
      </c>
      <c r="B6" s="32" t="s">
        <v>99</v>
      </c>
      <c r="C6" s="32" t="s">
        <v>100</v>
      </c>
    </row>
    <row r="7" spans="1:3" ht="18" customHeight="1" x14ac:dyDescent="0.25">
      <c r="A7" s="6">
        <v>1</v>
      </c>
      <c r="B7" s="30" t="s">
        <v>106</v>
      </c>
      <c r="C7" s="28" t="s">
        <v>34</v>
      </c>
    </row>
    <row r="8" spans="1:3" ht="18" customHeight="1" x14ac:dyDescent="0.25">
      <c r="A8" s="6">
        <v>2</v>
      </c>
      <c r="B8" s="30" t="s">
        <v>102</v>
      </c>
      <c r="C8" s="28" t="s">
        <v>137</v>
      </c>
    </row>
    <row r="9" spans="1:3" ht="18" customHeight="1" x14ac:dyDescent="0.25">
      <c r="A9" s="6">
        <v>3</v>
      </c>
      <c r="B9" s="30" t="s">
        <v>103</v>
      </c>
      <c r="C9" s="28" t="s">
        <v>136</v>
      </c>
    </row>
    <row r="10" spans="1:3" ht="18" customHeight="1" x14ac:dyDescent="0.25">
      <c r="A10" s="6">
        <v>4</v>
      </c>
      <c r="B10" s="30" t="s">
        <v>101</v>
      </c>
      <c r="C10" s="28" t="s">
        <v>138</v>
      </c>
    </row>
    <row r="11" spans="1:3" ht="31.5" customHeight="1" x14ac:dyDescent="0.25">
      <c r="A11" s="6">
        <v>5</v>
      </c>
      <c r="B11" s="42" t="s">
        <v>109</v>
      </c>
      <c r="C11" s="28" t="s">
        <v>131</v>
      </c>
    </row>
    <row r="12" spans="1:3" ht="18" customHeight="1" x14ac:dyDescent="0.25">
      <c r="A12" s="6">
        <v>6</v>
      </c>
      <c r="B12" s="30" t="s">
        <v>110</v>
      </c>
      <c r="C12" s="28" t="s">
        <v>33</v>
      </c>
    </row>
    <row r="13" spans="1:3" ht="30" customHeight="1" x14ac:dyDescent="0.25">
      <c r="A13" s="6">
        <v>7</v>
      </c>
      <c r="B13" s="30" t="s">
        <v>154</v>
      </c>
      <c r="C13" s="28" t="s">
        <v>155</v>
      </c>
    </row>
    <row r="14" spans="1:3" ht="18" customHeight="1" x14ac:dyDescent="0.25">
      <c r="A14" s="6">
        <v>8</v>
      </c>
      <c r="B14" s="30" t="s">
        <v>104</v>
      </c>
      <c r="C14" s="28" t="s">
        <v>140</v>
      </c>
    </row>
    <row r="15" spans="1:3" ht="18" customHeight="1" x14ac:dyDescent="0.25">
      <c r="A15" s="6">
        <v>9</v>
      </c>
      <c r="B15" s="30" t="s">
        <v>105</v>
      </c>
      <c r="C15" s="28" t="s">
        <v>139</v>
      </c>
    </row>
    <row r="16" spans="1:3" ht="30" customHeight="1" x14ac:dyDescent="0.25">
      <c r="A16" s="6">
        <v>10</v>
      </c>
      <c r="B16" s="30" t="s">
        <v>107</v>
      </c>
      <c r="C16" s="28" t="s">
        <v>130</v>
      </c>
    </row>
    <row r="17" spans="1:3" ht="30" customHeight="1" x14ac:dyDescent="0.25">
      <c r="A17" s="6">
        <v>11</v>
      </c>
      <c r="B17" s="30" t="s">
        <v>118</v>
      </c>
      <c r="C17" s="28" t="s">
        <v>135</v>
      </c>
    </row>
    <row r="18" spans="1:3" ht="30" customHeight="1" x14ac:dyDescent="0.25">
      <c r="A18" s="6">
        <v>12</v>
      </c>
      <c r="B18" s="30" t="s">
        <v>116</v>
      </c>
      <c r="C18" s="28" t="s">
        <v>134</v>
      </c>
    </row>
    <row r="19" spans="1:3" ht="18" customHeight="1" x14ac:dyDescent="0.25">
      <c r="A19" s="6">
        <v>13</v>
      </c>
      <c r="B19" s="30" t="s">
        <v>120</v>
      </c>
      <c r="C19" s="28" t="s">
        <v>133</v>
      </c>
    </row>
    <row r="20" spans="1:3" ht="30" customHeight="1" x14ac:dyDescent="0.25">
      <c r="A20" s="6">
        <v>14</v>
      </c>
      <c r="B20" s="30" t="s">
        <v>111</v>
      </c>
      <c r="C20" s="28" t="s">
        <v>132</v>
      </c>
    </row>
    <row r="21" spans="1:3" ht="30" customHeight="1" x14ac:dyDescent="0.25">
      <c r="A21" s="6">
        <v>15</v>
      </c>
      <c r="B21" s="30" t="s">
        <v>146</v>
      </c>
      <c r="C21" s="28" t="s">
        <v>145</v>
      </c>
    </row>
    <row r="22" spans="1:3" ht="36.75" customHeight="1" x14ac:dyDescent="0.25">
      <c r="A22" s="6">
        <v>16</v>
      </c>
      <c r="B22" s="30" t="s">
        <v>187</v>
      </c>
      <c r="C22" s="28" t="s">
        <v>188</v>
      </c>
    </row>
    <row r="23" spans="1:3" ht="20.25" customHeight="1" x14ac:dyDescent="0.25">
      <c r="A23" s="6">
        <v>17</v>
      </c>
      <c r="B23" s="30" t="s">
        <v>113</v>
      </c>
      <c r="C23" s="28" t="s">
        <v>142</v>
      </c>
    </row>
    <row r="24" spans="1:3" ht="30" customHeight="1" x14ac:dyDescent="0.25">
      <c r="A24" s="6">
        <v>18</v>
      </c>
      <c r="B24" s="31" t="s">
        <v>179</v>
      </c>
      <c r="C24" s="29" t="s">
        <v>185</v>
      </c>
    </row>
    <row r="25" spans="1:3" ht="29.25" customHeight="1" x14ac:dyDescent="0.25">
      <c r="A25" s="6">
        <v>19</v>
      </c>
      <c r="B25" s="30" t="s">
        <v>175</v>
      </c>
      <c r="C25" s="28" t="s">
        <v>176</v>
      </c>
    </row>
    <row r="26" spans="1:3" ht="33" customHeight="1" x14ac:dyDescent="0.25">
      <c r="A26" s="6">
        <v>20</v>
      </c>
      <c r="B26" s="31" t="s">
        <v>177</v>
      </c>
      <c r="C26" s="29" t="s">
        <v>178</v>
      </c>
    </row>
    <row r="27" spans="1:3" ht="48.75" customHeight="1" x14ac:dyDescent="0.25">
      <c r="A27" s="6">
        <v>21</v>
      </c>
      <c r="B27" s="35" t="s">
        <v>167</v>
      </c>
      <c r="C27" s="36" t="s">
        <v>168</v>
      </c>
    </row>
    <row r="28" spans="1:3" x14ac:dyDescent="0.25">
      <c r="C28" s="27"/>
    </row>
  </sheetData>
  <sortState ref="A15:D50">
    <sortCondition ref="B15:B50"/>
  </sortState>
  <mergeCells count="3"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opLeftCell="A22" zoomScale="85" zoomScaleNormal="85" workbookViewId="0">
      <selection activeCell="D39" sqref="D39"/>
    </sheetView>
  </sheetViews>
  <sheetFormatPr defaultRowHeight="15" x14ac:dyDescent="0.25"/>
  <cols>
    <col min="1" max="1" width="4.5703125" customWidth="1"/>
    <col min="2" max="2" width="16.5703125" customWidth="1"/>
    <col min="3" max="3" width="48" style="27" customWidth="1"/>
    <col min="4" max="4" width="68.42578125" customWidth="1"/>
    <col min="5" max="5" width="47.140625" customWidth="1"/>
    <col min="6" max="6" width="14.85546875" customWidth="1"/>
    <col min="7" max="7" width="12.42578125" style="1" bestFit="1" customWidth="1"/>
    <col min="8" max="8" width="16.140625" customWidth="1"/>
    <col min="10" max="10" width="19.85546875" customWidth="1"/>
    <col min="11" max="11" width="15.28515625" customWidth="1"/>
    <col min="12" max="12" width="71.7109375" customWidth="1"/>
  </cols>
  <sheetData>
    <row r="1" spans="1:12" ht="18.75" x14ac:dyDescent="0.3">
      <c r="A1" s="50" t="s">
        <v>98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x14ac:dyDescent="0.25">
      <c r="A2" s="4"/>
      <c r="B2" s="4"/>
      <c r="C2" s="24"/>
      <c r="D2" s="4"/>
      <c r="E2" s="4"/>
      <c r="F2" s="4"/>
      <c r="G2" s="5"/>
      <c r="H2" s="4"/>
      <c r="I2" s="4"/>
      <c r="J2" s="4"/>
    </row>
    <row r="3" spans="1:12" ht="28.5" x14ac:dyDescent="0.25">
      <c r="A3" s="32" t="s">
        <v>172</v>
      </c>
      <c r="B3" s="32" t="s">
        <v>99</v>
      </c>
      <c r="C3" s="32" t="s">
        <v>100</v>
      </c>
      <c r="D3" s="32" t="s">
        <v>165</v>
      </c>
      <c r="E3" s="32" t="s">
        <v>13</v>
      </c>
      <c r="F3" s="32" t="s">
        <v>21</v>
      </c>
      <c r="G3" s="32" t="s">
        <v>14</v>
      </c>
      <c r="H3" s="32" t="s">
        <v>15</v>
      </c>
      <c r="I3" s="32" t="s">
        <v>10</v>
      </c>
      <c r="J3" s="7"/>
    </row>
    <row r="4" spans="1:12" x14ac:dyDescent="0.25">
      <c r="A4" s="6">
        <v>1</v>
      </c>
      <c r="B4" s="23"/>
      <c r="C4" s="26"/>
      <c r="D4" s="7" t="s">
        <v>6</v>
      </c>
      <c r="E4" s="7"/>
      <c r="F4" s="7"/>
      <c r="G4" s="8">
        <v>500000</v>
      </c>
      <c r="H4" s="6" t="s">
        <v>7</v>
      </c>
      <c r="I4" s="6" t="s">
        <v>9</v>
      </c>
      <c r="J4" s="7"/>
    </row>
    <row r="5" spans="1:12" x14ac:dyDescent="0.25">
      <c r="A5" s="6">
        <v>2</v>
      </c>
      <c r="B5" s="23"/>
      <c r="C5" s="26"/>
      <c r="D5" s="9" t="s">
        <v>0</v>
      </c>
      <c r="E5" s="9"/>
      <c r="F5" s="9"/>
      <c r="G5" s="8">
        <v>2500000</v>
      </c>
      <c r="H5" s="6" t="s">
        <v>7</v>
      </c>
      <c r="I5" s="6" t="s">
        <v>9</v>
      </c>
      <c r="J5" s="7"/>
      <c r="L5" s="3" t="s">
        <v>76</v>
      </c>
    </row>
    <row r="6" spans="1:12" x14ac:dyDescent="0.25">
      <c r="A6" s="6">
        <v>3</v>
      </c>
      <c r="B6" s="23"/>
      <c r="C6" s="26"/>
      <c r="D6" s="9" t="s">
        <v>171</v>
      </c>
      <c r="E6" s="9"/>
      <c r="F6" s="9"/>
      <c r="G6" s="8">
        <v>4300000</v>
      </c>
      <c r="H6" s="6" t="s">
        <v>7</v>
      </c>
      <c r="I6" s="6" t="s">
        <v>9</v>
      </c>
      <c r="J6" s="7"/>
    </row>
    <row r="7" spans="1:12" x14ac:dyDescent="0.25">
      <c r="A7" s="6">
        <v>4</v>
      </c>
      <c r="B7" s="23"/>
      <c r="C7" s="26"/>
      <c r="D7" s="9" t="s">
        <v>170</v>
      </c>
      <c r="E7" s="9" t="s">
        <v>16</v>
      </c>
      <c r="F7" s="9"/>
      <c r="G7" s="8">
        <v>3000000</v>
      </c>
      <c r="H7" s="6" t="s">
        <v>7</v>
      </c>
      <c r="I7" s="6" t="s">
        <v>9</v>
      </c>
      <c r="J7" s="7"/>
    </row>
    <row r="8" spans="1:12" x14ac:dyDescent="0.25">
      <c r="A8" s="6">
        <v>5</v>
      </c>
      <c r="B8" s="23"/>
      <c r="C8" s="26"/>
      <c r="D8" s="9" t="s">
        <v>83</v>
      </c>
      <c r="E8" s="9"/>
      <c r="F8" s="9"/>
      <c r="G8" s="8">
        <v>4000000</v>
      </c>
      <c r="H8" s="6" t="s">
        <v>77</v>
      </c>
      <c r="I8" s="6" t="s">
        <v>11</v>
      </c>
      <c r="J8" s="7"/>
    </row>
    <row r="9" spans="1:12" x14ac:dyDescent="0.25">
      <c r="A9" s="6">
        <v>6</v>
      </c>
      <c r="B9" s="23"/>
      <c r="C9" s="26"/>
      <c r="D9" s="7" t="s">
        <v>82</v>
      </c>
      <c r="E9" s="7"/>
      <c r="F9" s="7"/>
      <c r="G9" s="8">
        <v>300000</v>
      </c>
      <c r="H9" s="6" t="s">
        <v>7</v>
      </c>
      <c r="I9" s="6" t="s">
        <v>11</v>
      </c>
      <c r="J9" s="7"/>
    </row>
    <row r="10" spans="1:12" x14ac:dyDescent="0.25">
      <c r="A10" s="6">
        <v>7</v>
      </c>
      <c r="B10" s="23"/>
      <c r="C10" s="26"/>
      <c r="D10" s="7" t="s">
        <v>74</v>
      </c>
      <c r="E10" s="7"/>
      <c r="F10" s="7"/>
      <c r="G10" s="8">
        <v>7497000</v>
      </c>
      <c r="H10" s="6" t="s">
        <v>77</v>
      </c>
      <c r="I10" s="6" t="s">
        <v>11</v>
      </c>
      <c r="J10" s="7"/>
    </row>
    <row r="11" spans="1:12" x14ac:dyDescent="0.25">
      <c r="A11" s="6">
        <v>8</v>
      </c>
      <c r="B11" s="23"/>
      <c r="C11" s="26"/>
      <c r="D11" s="7" t="s">
        <v>75</v>
      </c>
      <c r="E11" s="7"/>
      <c r="F11" s="7"/>
      <c r="G11" s="8">
        <v>2000000</v>
      </c>
      <c r="H11" s="6" t="s">
        <v>8</v>
      </c>
      <c r="I11" s="6" t="s">
        <v>11</v>
      </c>
      <c r="J11" s="7"/>
    </row>
    <row r="12" spans="1:12" x14ac:dyDescent="0.25">
      <c r="A12" s="6">
        <v>9</v>
      </c>
      <c r="B12" s="23"/>
      <c r="C12" s="26"/>
      <c r="D12" s="7" t="s">
        <v>96</v>
      </c>
      <c r="E12" s="7"/>
      <c r="F12" s="7"/>
      <c r="G12" s="8">
        <v>800000</v>
      </c>
      <c r="H12" s="6" t="s">
        <v>8</v>
      </c>
      <c r="I12" s="6" t="s">
        <v>11</v>
      </c>
      <c r="J12" s="7"/>
    </row>
    <row r="13" spans="1:12" x14ac:dyDescent="0.25">
      <c r="A13" s="6">
        <v>10</v>
      </c>
      <c r="B13" s="23"/>
      <c r="C13" s="26"/>
      <c r="D13" s="7" t="s">
        <v>89</v>
      </c>
      <c r="E13" s="7"/>
      <c r="F13" s="7"/>
      <c r="G13" s="8">
        <v>500000</v>
      </c>
      <c r="H13" s="6" t="s">
        <v>7</v>
      </c>
      <c r="I13" s="6" t="s">
        <v>11</v>
      </c>
      <c r="J13" s="7"/>
    </row>
    <row r="14" spans="1:12" x14ac:dyDescent="0.25">
      <c r="A14" s="6">
        <v>11</v>
      </c>
      <c r="B14" s="23"/>
      <c r="C14" s="26"/>
      <c r="D14" s="7" t="s">
        <v>40</v>
      </c>
      <c r="E14" s="7"/>
      <c r="F14" s="7"/>
      <c r="G14" s="8">
        <v>1500000</v>
      </c>
      <c r="H14" s="6" t="s">
        <v>8</v>
      </c>
      <c r="I14" s="6" t="s">
        <v>11</v>
      </c>
      <c r="J14" s="7"/>
    </row>
    <row r="15" spans="1:12" x14ac:dyDescent="0.25">
      <c r="A15" s="6">
        <v>12</v>
      </c>
      <c r="B15" s="23"/>
      <c r="C15" s="26"/>
      <c r="D15" s="7" t="s">
        <v>39</v>
      </c>
      <c r="E15" s="7"/>
      <c r="F15" s="7"/>
      <c r="G15" s="8">
        <v>1500000</v>
      </c>
      <c r="H15" s="6" t="s">
        <v>8</v>
      </c>
      <c r="I15" s="6" t="s">
        <v>11</v>
      </c>
      <c r="J15" s="7"/>
    </row>
    <row r="16" spans="1:12" x14ac:dyDescent="0.25">
      <c r="A16" s="6">
        <v>13</v>
      </c>
      <c r="B16" s="23"/>
      <c r="C16" s="26"/>
      <c r="D16" s="7" t="s">
        <v>3</v>
      </c>
      <c r="E16" s="7"/>
      <c r="F16" s="7"/>
      <c r="G16" s="8">
        <v>1700000</v>
      </c>
      <c r="H16" s="6" t="s">
        <v>8</v>
      </c>
      <c r="I16" s="6" t="s">
        <v>9</v>
      </c>
      <c r="J16" s="7"/>
    </row>
    <row r="17" spans="1:12" x14ac:dyDescent="0.25">
      <c r="A17" s="6">
        <v>14</v>
      </c>
      <c r="B17" s="23"/>
      <c r="C17" s="26"/>
      <c r="D17" s="7" t="s">
        <v>4</v>
      </c>
      <c r="E17" s="7" t="s">
        <v>12</v>
      </c>
      <c r="F17" s="7">
        <v>2465047767</v>
      </c>
      <c r="G17" s="8">
        <v>1500000</v>
      </c>
      <c r="H17" s="6" t="s">
        <v>8</v>
      </c>
      <c r="I17" s="6" t="s">
        <v>9</v>
      </c>
      <c r="J17" s="7"/>
    </row>
    <row r="18" spans="1:12" ht="45" customHeight="1" x14ac:dyDescent="0.25">
      <c r="A18" s="6">
        <v>15</v>
      </c>
      <c r="B18" s="30" t="s">
        <v>112</v>
      </c>
      <c r="C18" s="28" t="s">
        <v>129</v>
      </c>
      <c r="D18" s="10" t="s">
        <v>19</v>
      </c>
      <c r="E18" s="10" t="s">
        <v>20</v>
      </c>
      <c r="F18" s="10">
        <v>7810527366</v>
      </c>
      <c r="G18" s="11">
        <v>3100000</v>
      </c>
      <c r="H18" s="12" t="s">
        <v>7</v>
      </c>
      <c r="I18" s="12" t="s">
        <v>10</v>
      </c>
      <c r="J18" s="10" t="s">
        <v>17</v>
      </c>
    </row>
    <row r="19" spans="1:12" ht="33" customHeight="1" x14ac:dyDescent="0.25">
      <c r="A19" s="6">
        <v>16</v>
      </c>
      <c r="B19" s="31" t="s">
        <v>179</v>
      </c>
      <c r="C19" s="28" t="s">
        <v>180</v>
      </c>
      <c r="D19" s="10" t="s">
        <v>181</v>
      </c>
      <c r="E19" s="10" t="s">
        <v>22</v>
      </c>
      <c r="F19" s="10">
        <v>7820022050</v>
      </c>
      <c r="G19" s="11">
        <f>100000+200000</f>
        <v>300000</v>
      </c>
      <c r="H19" s="12" t="s">
        <v>7</v>
      </c>
      <c r="I19" s="12" t="s">
        <v>10</v>
      </c>
      <c r="J19" s="10" t="s">
        <v>24</v>
      </c>
    </row>
    <row r="20" spans="1:12" x14ac:dyDescent="0.25">
      <c r="A20" s="6">
        <v>17</v>
      </c>
      <c r="B20" s="30"/>
      <c r="C20" s="28"/>
      <c r="D20" s="7" t="s">
        <v>2</v>
      </c>
      <c r="E20" s="7" t="s">
        <v>25</v>
      </c>
      <c r="F20" s="7">
        <v>2411000459</v>
      </c>
      <c r="G20" s="8">
        <v>144000</v>
      </c>
      <c r="H20" s="6" t="s">
        <v>7</v>
      </c>
      <c r="I20" s="6" t="s">
        <v>9</v>
      </c>
      <c r="J20" s="7"/>
    </row>
    <row r="21" spans="1:12" x14ac:dyDescent="0.25">
      <c r="A21" s="6">
        <v>18</v>
      </c>
      <c r="B21" s="30"/>
      <c r="C21" s="28"/>
      <c r="D21" s="7" t="s">
        <v>26</v>
      </c>
      <c r="E21" s="7" t="s">
        <v>27</v>
      </c>
      <c r="F21" s="7">
        <v>2465083660</v>
      </c>
      <c r="G21" s="8">
        <v>698000</v>
      </c>
      <c r="H21" s="6" t="s">
        <v>7</v>
      </c>
      <c r="I21" s="6" t="s">
        <v>9</v>
      </c>
      <c r="J21" s="7"/>
      <c r="K21" s="39"/>
      <c r="L21" s="39" t="s">
        <v>186</v>
      </c>
    </row>
    <row r="22" spans="1:12" ht="30" x14ac:dyDescent="0.25">
      <c r="A22" s="6">
        <v>19</v>
      </c>
      <c r="D22" s="10" t="s">
        <v>108</v>
      </c>
      <c r="E22" s="10" t="s">
        <v>28</v>
      </c>
      <c r="F22" s="10">
        <v>7705840548</v>
      </c>
      <c r="G22" s="11">
        <v>1488000</v>
      </c>
      <c r="H22" s="12" t="s">
        <v>7</v>
      </c>
      <c r="I22" s="12" t="s">
        <v>10</v>
      </c>
      <c r="J22" s="10" t="s">
        <v>17</v>
      </c>
      <c r="K22" s="40" t="s">
        <v>107</v>
      </c>
      <c r="L22" s="41" t="s">
        <v>130</v>
      </c>
    </row>
    <row r="23" spans="1:12" x14ac:dyDescent="0.25">
      <c r="A23" s="6">
        <v>20</v>
      </c>
      <c r="B23" s="30"/>
      <c r="C23" s="28"/>
      <c r="D23" s="7" t="s">
        <v>31</v>
      </c>
      <c r="E23" s="7" t="s">
        <v>29</v>
      </c>
      <c r="F23" s="7">
        <v>9725039516</v>
      </c>
      <c r="G23" s="8">
        <v>800000</v>
      </c>
      <c r="H23" s="6" t="s">
        <v>7</v>
      </c>
      <c r="I23" s="6" t="s">
        <v>9</v>
      </c>
      <c r="J23" s="7"/>
    </row>
    <row r="24" spans="1:12" ht="29.25" customHeight="1" x14ac:dyDescent="0.25">
      <c r="A24" s="6">
        <v>21</v>
      </c>
      <c r="B24" s="30"/>
      <c r="C24" s="28"/>
      <c r="D24" s="7" t="s">
        <v>32</v>
      </c>
      <c r="E24" s="7"/>
      <c r="F24" s="7"/>
      <c r="G24" s="8">
        <v>2800000</v>
      </c>
      <c r="H24" s="6" t="s">
        <v>7</v>
      </c>
      <c r="I24" s="6" t="s">
        <v>9</v>
      </c>
      <c r="J24" s="7"/>
      <c r="K24" s="37" t="s">
        <v>183</v>
      </c>
      <c r="L24" s="38" t="s">
        <v>184</v>
      </c>
    </row>
    <row r="25" spans="1:12" x14ac:dyDescent="0.25">
      <c r="A25" s="6">
        <v>22</v>
      </c>
      <c r="B25" s="30" t="s">
        <v>106</v>
      </c>
      <c r="C25" s="28" t="s">
        <v>34</v>
      </c>
      <c r="D25" s="10" t="s">
        <v>34</v>
      </c>
      <c r="E25" s="10"/>
      <c r="F25" s="10"/>
      <c r="G25" s="11">
        <v>1400000</v>
      </c>
      <c r="H25" s="12" t="s">
        <v>8</v>
      </c>
      <c r="I25" s="12" t="s">
        <v>10</v>
      </c>
      <c r="J25" s="10"/>
    </row>
    <row r="26" spans="1:12" x14ac:dyDescent="0.25">
      <c r="A26" s="6">
        <v>23</v>
      </c>
      <c r="B26" s="30" t="s">
        <v>110</v>
      </c>
      <c r="C26" s="28" t="s">
        <v>33</v>
      </c>
      <c r="D26" s="10" t="s">
        <v>33</v>
      </c>
      <c r="E26" s="10" t="s">
        <v>44</v>
      </c>
      <c r="F26" s="10">
        <v>2465123560</v>
      </c>
      <c r="G26" s="11">
        <v>250000</v>
      </c>
      <c r="H26" s="12" t="s">
        <v>7</v>
      </c>
      <c r="I26" s="12" t="s">
        <v>10</v>
      </c>
      <c r="J26" s="10" t="s">
        <v>24</v>
      </c>
    </row>
    <row r="27" spans="1:12" x14ac:dyDescent="0.25">
      <c r="A27" s="6">
        <v>24</v>
      </c>
      <c r="B27" s="30"/>
      <c r="C27" s="28"/>
      <c r="D27" s="7" t="s">
        <v>36</v>
      </c>
      <c r="E27" s="7" t="s">
        <v>45</v>
      </c>
      <c r="F27" s="7">
        <v>2465107720</v>
      </c>
      <c r="G27" s="8">
        <v>600000</v>
      </c>
      <c r="H27" s="6" t="s">
        <v>7</v>
      </c>
      <c r="I27" s="6" t="s">
        <v>9</v>
      </c>
      <c r="J27" s="7"/>
    </row>
    <row r="28" spans="1:12" ht="29.25" customHeight="1" x14ac:dyDescent="0.25">
      <c r="A28" s="6">
        <v>25</v>
      </c>
      <c r="B28" s="30" t="s">
        <v>109</v>
      </c>
      <c r="C28" s="28" t="s">
        <v>131</v>
      </c>
      <c r="D28" s="10" t="s">
        <v>37</v>
      </c>
      <c r="E28" s="10" t="s">
        <v>42</v>
      </c>
      <c r="F28" s="10">
        <v>5401995264</v>
      </c>
      <c r="G28" s="11">
        <v>300000</v>
      </c>
      <c r="H28" s="12" t="s">
        <v>7</v>
      </c>
      <c r="I28" s="12" t="s">
        <v>10</v>
      </c>
      <c r="J28" s="10" t="s">
        <v>17</v>
      </c>
    </row>
    <row r="29" spans="1:12" ht="30.75" customHeight="1" x14ac:dyDescent="0.25">
      <c r="A29" s="6">
        <v>26</v>
      </c>
      <c r="B29" s="30" t="s">
        <v>111</v>
      </c>
      <c r="C29" s="28" t="s">
        <v>132</v>
      </c>
      <c r="D29" s="10" t="s">
        <v>38</v>
      </c>
      <c r="E29" s="10" t="s">
        <v>43</v>
      </c>
      <c r="F29" s="10">
        <v>5904153560</v>
      </c>
      <c r="G29" s="11">
        <v>500000</v>
      </c>
      <c r="H29" s="12" t="s">
        <v>7</v>
      </c>
      <c r="I29" s="12" t="s">
        <v>10</v>
      </c>
      <c r="J29" s="10" t="s">
        <v>24</v>
      </c>
    </row>
    <row r="30" spans="1:12" ht="30" x14ac:dyDescent="0.25">
      <c r="A30" s="6">
        <v>27</v>
      </c>
      <c r="B30" s="30" t="s">
        <v>146</v>
      </c>
      <c r="C30" s="28" t="s">
        <v>145</v>
      </c>
      <c r="D30" s="10" t="s">
        <v>64</v>
      </c>
      <c r="E30" s="10" t="s">
        <v>47</v>
      </c>
      <c r="F30" s="10">
        <v>7719891616</v>
      </c>
      <c r="G30" s="11">
        <v>637500</v>
      </c>
      <c r="H30" s="12" t="s">
        <v>7</v>
      </c>
      <c r="I30" s="12" t="s">
        <v>10</v>
      </c>
      <c r="J30" s="10" t="s">
        <v>24</v>
      </c>
    </row>
    <row r="31" spans="1:12" ht="28.5" customHeight="1" x14ac:dyDescent="0.25">
      <c r="A31" s="6">
        <v>28</v>
      </c>
      <c r="B31" s="30" t="s">
        <v>187</v>
      </c>
      <c r="C31" s="28" t="s">
        <v>188</v>
      </c>
      <c r="D31" s="10" t="s">
        <v>143</v>
      </c>
      <c r="E31" s="10" t="s">
        <v>47</v>
      </c>
      <c r="F31" s="10">
        <v>7719891616</v>
      </c>
      <c r="G31" s="11">
        <v>100000</v>
      </c>
      <c r="H31" s="12" t="s">
        <v>7</v>
      </c>
      <c r="I31" s="12" t="s">
        <v>10</v>
      </c>
      <c r="J31" s="10" t="s">
        <v>24</v>
      </c>
    </row>
    <row r="32" spans="1:12" ht="45" x14ac:dyDescent="0.25">
      <c r="A32" s="6">
        <v>29</v>
      </c>
      <c r="B32" s="30" t="s">
        <v>154</v>
      </c>
      <c r="C32" s="28" t="s">
        <v>155</v>
      </c>
      <c r="D32" s="10" t="s">
        <v>151</v>
      </c>
      <c r="E32" s="10" t="s">
        <v>153</v>
      </c>
      <c r="F32" s="20" t="s">
        <v>152</v>
      </c>
      <c r="G32" s="11">
        <v>120000</v>
      </c>
      <c r="H32" s="12" t="s">
        <v>7</v>
      </c>
      <c r="I32" s="12" t="s">
        <v>10</v>
      </c>
      <c r="J32" s="10" t="s">
        <v>17</v>
      </c>
    </row>
    <row r="33" spans="1:12" ht="30" x14ac:dyDescent="0.25">
      <c r="A33" s="6">
        <v>30</v>
      </c>
      <c r="B33" s="30" t="s">
        <v>146</v>
      </c>
      <c r="C33" s="28" t="s">
        <v>145</v>
      </c>
      <c r="D33" s="10" t="s">
        <v>144</v>
      </c>
      <c r="E33" s="10" t="s">
        <v>47</v>
      </c>
      <c r="F33" s="10">
        <v>7719891616</v>
      </c>
      <c r="G33" s="11">
        <v>100000</v>
      </c>
      <c r="H33" s="12" t="s">
        <v>7</v>
      </c>
      <c r="I33" s="12" t="s">
        <v>10</v>
      </c>
      <c r="J33" s="10" t="s">
        <v>24</v>
      </c>
    </row>
    <row r="34" spans="1:12" ht="32.25" customHeight="1" x14ac:dyDescent="0.25">
      <c r="A34" s="6">
        <v>31</v>
      </c>
      <c r="B34" s="30" t="s">
        <v>107</v>
      </c>
      <c r="C34" s="28" t="s">
        <v>130</v>
      </c>
      <c r="D34" s="10" t="s">
        <v>66</v>
      </c>
      <c r="E34" s="10" t="s">
        <v>47</v>
      </c>
      <c r="F34" s="10">
        <v>7719891616</v>
      </c>
      <c r="G34" s="11">
        <v>400000</v>
      </c>
      <c r="H34" s="12" t="s">
        <v>7</v>
      </c>
      <c r="I34" s="12" t="s">
        <v>10</v>
      </c>
      <c r="J34" s="10" t="s">
        <v>24</v>
      </c>
    </row>
    <row r="35" spans="1:12" ht="15" customHeight="1" x14ac:dyDescent="0.25">
      <c r="A35" s="6">
        <v>32</v>
      </c>
      <c r="B35" s="30" t="s">
        <v>120</v>
      </c>
      <c r="C35" s="28" t="s">
        <v>133</v>
      </c>
      <c r="D35" s="10" t="s">
        <v>51</v>
      </c>
      <c r="E35" s="10" t="s">
        <v>48</v>
      </c>
      <c r="F35" s="10">
        <v>7734402370</v>
      </c>
      <c r="G35" s="11">
        <v>1500000</v>
      </c>
      <c r="H35" s="12" t="s">
        <v>7</v>
      </c>
      <c r="I35" s="12" t="s">
        <v>10</v>
      </c>
      <c r="J35" s="10" t="s">
        <v>17</v>
      </c>
    </row>
    <row r="36" spans="1:12" ht="30" x14ac:dyDescent="0.25">
      <c r="A36" s="6">
        <v>33</v>
      </c>
      <c r="B36" s="30" t="s">
        <v>146</v>
      </c>
      <c r="C36" s="28" t="s">
        <v>145</v>
      </c>
      <c r="D36" s="10" t="s">
        <v>148</v>
      </c>
      <c r="E36" s="10" t="s">
        <v>47</v>
      </c>
      <c r="F36" s="10">
        <v>7719891616</v>
      </c>
      <c r="G36" s="11">
        <f>200000</f>
        <v>200000</v>
      </c>
      <c r="H36" s="12" t="s">
        <v>7</v>
      </c>
      <c r="I36" s="12" t="s">
        <v>10</v>
      </c>
      <c r="J36" s="10" t="s">
        <v>24</v>
      </c>
      <c r="K36" s="3"/>
    </row>
    <row r="37" spans="1:12" ht="30" x14ac:dyDescent="0.25">
      <c r="A37" s="6">
        <v>34</v>
      </c>
      <c r="B37" s="30" t="s">
        <v>191</v>
      </c>
      <c r="C37" s="28" t="s">
        <v>192</v>
      </c>
      <c r="D37" s="10" t="s">
        <v>149</v>
      </c>
      <c r="E37" s="10" t="s">
        <v>47</v>
      </c>
      <c r="F37" s="10">
        <v>7719891616</v>
      </c>
      <c r="G37" s="11">
        <v>132250</v>
      </c>
      <c r="H37" s="12" t="s">
        <v>7</v>
      </c>
      <c r="I37" s="12" t="s">
        <v>10</v>
      </c>
      <c r="J37" s="10" t="s">
        <v>24</v>
      </c>
      <c r="K37" s="3"/>
    </row>
    <row r="38" spans="1:12" ht="30" x14ac:dyDescent="0.25">
      <c r="A38" s="6">
        <v>35</v>
      </c>
      <c r="B38" s="30" t="s">
        <v>146</v>
      </c>
      <c r="C38" s="28" t="s">
        <v>145</v>
      </c>
      <c r="D38" s="10" t="s">
        <v>147</v>
      </c>
      <c r="E38" s="10" t="s">
        <v>47</v>
      </c>
      <c r="F38" s="10">
        <v>7719891616</v>
      </c>
      <c r="G38" s="11">
        <v>120000</v>
      </c>
      <c r="H38" s="12" t="s">
        <v>7</v>
      </c>
      <c r="I38" s="12" t="s">
        <v>10</v>
      </c>
      <c r="J38" s="10" t="s">
        <v>24</v>
      </c>
      <c r="K38" s="3"/>
    </row>
    <row r="39" spans="1:12" ht="45" x14ac:dyDescent="0.25">
      <c r="A39" s="6">
        <v>36</v>
      </c>
      <c r="B39" s="30" t="s">
        <v>189</v>
      </c>
      <c r="C39" s="28" t="s">
        <v>190</v>
      </c>
      <c r="D39" s="10" t="s">
        <v>53</v>
      </c>
      <c r="E39" s="10" t="s">
        <v>47</v>
      </c>
      <c r="F39" s="10">
        <v>7719891616</v>
      </c>
      <c r="G39" s="11">
        <v>150000</v>
      </c>
      <c r="H39" s="12" t="s">
        <v>7</v>
      </c>
      <c r="I39" s="12" t="s">
        <v>10</v>
      </c>
      <c r="J39" s="10" t="s">
        <v>24</v>
      </c>
      <c r="K39" s="3"/>
    </row>
    <row r="40" spans="1:12" ht="30" x14ac:dyDescent="0.25">
      <c r="A40" s="6">
        <v>37</v>
      </c>
      <c r="B40" s="30" t="s">
        <v>146</v>
      </c>
      <c r="C40" s="28" t="s">
        <v>145</v>
      </c>
      <c r="D40" s="10" t="s">
        <v>65</v>
      </c>
      <c r="E40" s="10" t="s">
        <v>48</v>
      </c>
      <c r="F40" s="10">
        <v>7734402370</v>
      </c>
      <c r="G40" s="11">
        <f>185500</f>
        <v>185500</v>
      </c>
      <c r="H40" s="12" t="s">
        <v>7</v>
      </c>
      <c r="I40" s="12" t="s">
        <v>10</v>
      </c>
      <c r="J40" s="10" t="s">
        <v>17</v>
      </c>
      <c r="K40" s="3"/>
    </row>
    <row r="41" spans="1:12" ht="35.25" customHeight="1" x14ac:dyDescent="0.25">
      <c r="A41" s="6">
        <v>38</v>
      </c>
      <c r="B41" s="30" t="s">
        <v>107</v>
      </c>
      <c r="C41" s="28" t="s">
        <v>130</v>
      </c>
      <c r="D41" s="10" t="s">
        <v>150</v>
      </c>
      <c r="E41" s="10" t="s">
        <v>48</v>
      </c>
      <c r="F41" s="10">
        <v>7734402371</v>
      </c>
      <c r="G41" s="11">
        <v>80000</v>
      </c>
      <c r="H41" s="12" t="s">
        <v>7</v>
      </c>
      <c r="I41" s="12" t="s">
        <v>10</v>
      </c>
      <c r="J41" s="10" t="s">
        <v>17</v>
      </c>
    </row>
    <row r="42" spans="1:12" ht="45.75" customHeight="1" x14ac:dyDescent="0.25">
      <c r="A42" s="6">
        <v>39</v>
      </c>
      <c r="B42" s="30" t="s">
        <v>116</v>
      </c>
      <c r="C42" s="28" t="s">
        <v>134</v>
      </c>
      <c r="D42" s="10" t="s">
        <v>117</v>
      </c>
      <c r="E42" s="10" t="s">
        <v>48</v>
      </c>
      <c r="F42" s="10">
        <v>7734402371</v>
      </c>
      <c r="G42" s="11">
        <v>200000</v>
      </c>
      <c r="H42" s="12" t="s">
        <v>7</v>
      </c>
      <c r="I42" s="12" t="s">
        <v>10</v>
      </c>
      <c r="J42" s="10" t="s">
        <v>17</v>
      </c>
      <c r="K42" s="3"/>
    </row>
    <row r="43" spans="1:12" ht="45" x14ac:dyDescent="0.25">
      <c r="A43" s="6">
        <v>40</v>
      </c>
      <c r="B43" s="30" t="s">
        <v>118</v>
      </c>
      <c r="C43" s="28" t="s">
        <v>135</v>
      </c>
      <c r="D43" s="10" t="s">
        <v>119</v>
      </c>
      <c r="E43" s="10" t="s">
        <v>48</v>
      </c>
      <c r="F43" s="10">
        <v>7734402372</v>
      </c>
      <c r="G43" s="11">
        <v>220000</v>
      </c>
      <c r="H43" s="12" t="s">
        <v>7</v>
      </c>
      <c r="I43" s="12" t="s">
        <v>10</v>
      </c>
      <c r="J43" s="10" t="s">
        <v>17</v>
      </c>
      <c r="K43" s="3"/>
      <c r="L43" t="s">
        <v>156</v>
      </c>
    </row>
    <row r="44" spans="1:12" x14ac:dyDescent="0.25">
      <c r="A44" s="6">
        <v>41</v>
      </c>
      <c r="B44" s="30"/>
      <c r="C44" s="28"/>
      <c r="D44" s="7" t="s">
        <v>49</v>
      </c>
      <c r="E44" s="7" t="s">
        <v>50</v>
      </c>
      <c r="F44" s="7">
        <v>2462206345</v>
      </c>
      <c r="G44" s="8">
        <v>5352969.72</v>
      </c>
      <c r="H44" s="13" t="s">
        <v>7</v>
      </c>
      <c r="I44" s="6" t="s">
        <v>9</v>
      </c>
      <c r="J44" s="7"/>
      <c r="K44" s="3"/>
    </row>
    <row r="45" spans="1:12" x14ac:dyDescent="0.25">
      <c r="A45" s="6">
        <v>42</v>
      </c>
      <c r="B45" s="30"/>
      <c r="C45" s="28"/>
      <c r="D45" s="9" t="s">
        <v>128</v>
      </c>
      <c r="E45" s="7" t="s">
        <v>54</v>
      </c>
      <c r="F45" s="7">
        <v>2411015247</v>
      </c>
      <c r="G45" s="8">
        <v>312000</v>
      </c>
      <c r="H45" s="13" t="s">
        <v>7</v>
      </c>
      <c r="I45" s="6" t="s">
        <v>9</v>
      </c>
      <c r="J45" s="7"/>
      <c r="K45" s="3"/>
    </row>
    <row r="46" spans="1:12" x14ac:dyDescent="0.25">
      <c r="A46" s="6">
        <v>43</v>
      </c>
      <c r="B46" s="30" t="s">
        <v>103</v>
      </c>
      <c r="C46" s="28" t="s">
        <v>136</v>
      </c>
      <c r="D46" s="10" t="s">
        <v>55</v>
      </c>
      <c r="E46" s="10" t="s">
        <v>70</v>
      </c>
      <c r="F46" s="10">
        <v>2458013686</v>
      </c>
      <c r="G46" s="11">
        <v>120000</v>
      </c>
      <c r="H46" s="12" t="s">
        <v>7</v>
      </c>
      <c r="I46" s="12" t="s">
        <v>10</v>
      </c>
      <c r="J46" s="10" t="s">
        <v>17</v>
      </c>
    </row>
    <row r="47" spans="1:12" ht="30" x14ac:dyDescent="0.25">
      <c r="A47" s="6">
        <v>44</v>
      </c>
      <c r="B47" s="30" t="s">
        <v>102</v>
      </c>
      <c r="C47" s="28" t="s">
        <v>137</v>
      </c>
      <c r="D47" s="10" t="s">
        <v>56</v>
      </c>
      <c r="E47" s="10" t="s">
        <v>69</v>
      </c>
      <c r="F47" s="10">
        <v>2442010312</v>
      </c>
      <c r="G47" s="11">
        <v>400000</v>
      </c>
      <c r="H47" s="12" t="s">
        <v>7</v>
      </c>
      <c r="I47" s="12" t="s">
        <v>10</v>
      </c>
      <c r="J47" s="10" t="s">
        <v>17</v>
      </c>
    </row>
    <row r="48" spans="1:12" ht="17.25" customHeight="1" x14ac:dyDescent="0.25">
      <c r="A48" s="6">
        <v>45</v>
      </c>
      <c r="B48" s="30" t="s">
        <v>101</v>
      </c>
      <c r="C48" s="28" t="s">
        <v>138</v>
      </c>
      <c r="D48" s="10" t="s">
        <v>57</v>
      </c>
      <c r="E48" s="10" t="s">
        <v>18</v>
      </c>
      <c r="F48" s="10">
        <v>2460040790</v>
      </c>
      <c r="G48" s="11">
        <v>300000</v>
      </c>
      <c r="H48" s="12" t="s">
        <v>7</v>
      </c>
      <c r="I48" s="12" t="s">
        <v>10</v>
      </c>
      <c r="J48" s="10" t="s">
        <v>17</v>
      </c>
    </row>
    <row r="49" spans="1:10" x14ac:dyDescent="0.25">
      <c r="A49" s="6">
        <v>46</v>
      </c>
      <c r="B49" s="30"/>
      <c r="C49" s="28"/>
      <c r="D49" s="10" t="s">
        <v>59</v>
      </c>
      <c r="E49" s="10" t="s">
        <v>73</v>
      </c>
      <c r="F49" s="10">
        <v>2411012976</v>
      </c>
      <c r="G49" s="11">
        <v>900000</v>
      </c>
      <c r="H49" s="12" t="s">
        <v>7</v>
      </c>
      <c r="I49" s="12" t="s">
        <v>10</v>
      </c>
      <c r="J49" s="10" t="s">
        <v>67</v>
      </c>
    </row>
    <row r="50" spans="1:10" x14ac:dyDescent="0.25">
      <c r="A50" s="6">
        <v>47</v>
      </c>
      <c r="B50" s="30"/>
      <c r="C50" s="28"/>
      <c r="D50" s="10" t="s">
        <v>60</v>
      </c>
      <c r="E50" s="10" t="s">
        <v>73</v>
      </c>
      <c r="F50" s="10">
        <v>2411012976</v>
      </c>
      <c r="G50" s="11">
        <v>556400</v>
      </c>
      <c r="H50" s="12" t="s">
        <v>7</v>
      </c>
      <c r="I50" s="12" t="s">
        <v>10</v>
      </c>
      <c r="J50" s="10" t="s">
        <v>67</v>
      </c>
    </row>
    <row r="51" spans="1:10" x14ac:dyDescent="0.25">
      <c r="A51" s="6">
        <v>48</v>
      </c>
      <c r="B51" s="30"/>
      <c r="C51" s="28"/>
      <c r="D51" s="10" t="s">
        <v>61</v>
      </c>
      <c r="E51" s="10" t="s">
        <v>73</v>
      </c>
      <c r="F51" s="10">
        <v>2411012976</v>
      </c>
      <c r="G51" s="11">
        <v>462400</v>
      </c>
      <c r="H51" s="12" t="s">
        <v>7</v>
      </c>
      <c r="I51" s="12" t="s">
        <v>23</v>
      </c>
      <c r="J51" s="10" t="s">
        <v>67</v>
      </c>
    </row>
    <row r="52" spans="1:10" x14ac:dyDescent="0.25">
      <c r="A52" s="6">
        <v>49</v>
      </c>
      <c r="B52" s="30"/>
      <c r="C52" s="28"/>
      <c r="D52" s="9" t="s">
        <v>62</v>
      </c>
      <c r="E52" s="7" t="s">
        <v>72</v>
      </c>
      <c r="F52" s="7">
        <v>2450021526</v>
      </c>
      <c r="G52" s="8">
        <v>256800</v>
      </c>
      <c r="H52" s="6" t="s">
        <v>7</v>
      </c>
      <c r="I52" s="6" t="s">
        <v>9</v>
      </c>
      <c r="J52" s="7"/>
    </row>
    <row r="53" spans="1:10" x14ac:dyDescent="0.25">
      <c r="A53" s="6">
        <v>50</v>
      </c>
      <c r="B53" s="30"/>
      <c r="C53" s="28"/>
      <c r="D53" s="9" t="s">
        <v>79</v>
      </c>
      <c r="E53" s="9" t="s">
        <v>78</v>
      </c>
      <c r="F53" s="7">
        <v>2460002949</v>
      </c>
      <c r="G53" s="14">
        <v>3500000</v>
      </c>
      <c r="H53" s="13" t="s">
        <v>7</v>
      </c>
      <c r="I53" s="6"/>
      <c r="J53" s="7"/>
    </row>
    <row r="54" spans="1:10" x14ac:dyDescent="0.25">
      <c r="A54" s="6">
        <v>51</v>
      </c>
      <c r="B54" s="30" t="s">
        <v>105</v>
      </c>
      <c r="C54" s="28" t="s">
        <v>139</v>
      </c>
      <c r="D54" s="10" t="s">
        <v>126</v>
      </c>
      <c r="E54" s="10" t="s">
        <v>80</v>
      </c>
      <c r="F54" s="10">
        <v>2465176723</v>
      </c>
      <c r="G54" s="11">
        <v>700000</v>
      </c>
      <c r="H54" s="12" t="s">
        <v>8</v>
      </c>
      <c r="I54" s="12" t="s">
        <v>10</v>
      </c>
      <c r="J54" s="10" t="s">
        <v>17</v>
      </c>
    </row>
    <row r="55" spans="1:10" x14ac:dyDescent="0.25">
      <c r="A55" s="6">
        <v>52</v>
      </c>
      <c r="B55" s="30" t="s">
        <v>104</v>
      </c>
      <c r="C55" s="28" t="s">
        <v>140</v>
      </c>
      <c r="D55" s="10" t="s">
        <v>127</v>
      </c>
      <c r="E55" s="10"/>
      <c r="F55" s="10"/>
      <c r="G55" s="11">
        <v>1650000</v>
      </c>
      <c r="H55" s="12" t="s">
        <v>8</v>
      </c>
      <c r="I55" s="12" t="s">
        <v>10</v>
      </c>
      <c r="J55" s="10"/>
    </row>
    <row r="56" spans="1:10" x14ac:dyDescent="0.25">
      <c r="A56" s="6">
        <v>53</v>
      </c>
      <c r="B56" s="30"/>
      <c r="C56" s="28"/>
      <c r="D56" s="7" t="s">
        <v>30</v>
      </c>
      <c r="E56" s="7" t="s">
        <v>29</v>
      </c>
      <c r="F56" s="7">
        <v>9725039516</v>
      </c>
      <c r="G56" s="8">
        <v>1400000</v>
      </c>
      <c r="H56" s="6" t="s">
        <v>7</v>
      </c>
      <c r="I56" s="6" t="s">
        <v>9</v>
      </c>
      <c r="J56" s="7"/>
    </row>
    <row r="57" spans="1:10" x14ac:dyDescent="0.25">
      <c r="A57" s="6">
        <v>54</v>
      </c>
      <c r="B57" s="30"/>
      <c r="C57" s="28"/>
      <c r="D57" s="7" t="s">
        <v>41</v>
      </c>
      <c r="E57" s="7" t="s">
        <v>46</v>
      </c>
      <c r="F57" s="7">
        <v>2464019742</v>
      </c>
      <c r="G57" s="8">
        <v>500000</v>
      </c>
      <c r="H57" s="6" t="s">
        <v>7</v>
      </c>
      <c r="I57" s="6" t="s">
        <v>11</v>
      </c>
      <c r="J57" s="7"/>
    </row>
    <row r="58" spans="1:10" x14ac:dyDescent="0.25">
      <c r="A58" s="6">
        <v>55</v>
      </c>
      <c r="B58" s="30" t="s">
        <v>173</v>
      </c>
      <c r="C58" s="28" t="s">
        <v>174</v>
      </c>
      <c r="D58" s="10" t="s">
        <v>169</v>
      </c>
      <c r="E58" s="19" t="s">
        <v>91</v>
      </c>
      <c r="F58" s="20" t="s">
        <v>92</v>
      </c>
      <c r="G58" s="11">
        <f>90000+111000-40000-30000</f>
        <v>131000</v>
      </c>
      <c r="H58" s="12" t="s">
        <v>7</v>
      </c>
      <c r="I58" s="12" t="s">
        <v>10</v>
      </c>
      <c r="J58" s="10" t="s">
        <v>17</v>
      </c>
    </row>
    <row r="59" spans="1:10" x14ac:dyDescent="0.25">
      <c r="A59" s="6">
        <v>56</v>
      </c>
      <c r="B59" s="42" t="s">
        <v>193</v>
      </c>
      <c r="C59" s="28" t="s">
        <v>194</v>
      </c>
      <c r="D59" s="10" t="s">
        <v>157</v>
      </c>
      <c r="E59" s="19" t="s">
        <v>91</v>
      </c>
      <c r="F59" s="20" t="s">
        <v>92</v>
      </c>
      <c r="G59" s="11">
        <v>40000</v>
      </c>
      <c r="H59" s="12" t="s">
        <v>7</v>
      </c>
      <c r="I59" s="12" t="s">
        <v>10</v>
      </c>
      <c r="J59" s="10" t="s">
        <v>17</v>
      </c>
    </row>
    <row r="60" spans="1:10" x14ac:dyDescent="0.25">
      <c r="A60" s="6">
        <v>57</v>
      </c>
      <c r="B60" s="30" t="s">
        <v>173</v>
      </c>
      <c r="C60" s="28" t="s">
        <v>174</v>
      </c>
      <c r="D60" s="10" t="s">
        <v>158</v>
      </c>
      <c r="E60" s="19" t="s">
        <v>91</v>
      </c>
      <c r="F60" s="20" t="s">
        <v>92</v>
      </c>
      <c r="G60" s="11">
        <v>30000</v>
      </c>
      <c r="H60" s="12" t="s">
        <v>7</v>
      </c>
      <c r="I60" s="12" t="s">
        <v>10</v>
      </c>
      <c r="J60" s="10" t="s">
        <v>17</v>
      </c>
    </row>
    <row r="61" spans="1:10" x14ac:dyDescent="0.25">
      <c r="A61" s="6">
        <v>58</v>
      </c>
      <c r="B61" s="30" t="s">
        <v>115</v>
      </c>
      <c r="C61" s="28" t="s">
        <v>141</v>
      </c>
      <c r="D61" s="10" t="s">
        <v>84</v>
      </c>
      <c r="E61" s="10" t="s">
        <v>94</v>
      </c>
      <c r="F61" s="10">
        <v>7722185307</v>
      </c>
      <c r="G61" s="11">
        <v>240000</v>
      </c>
      <c r="H61" s="12" t="s">
        <v>7</v>
      </c>
      <c r="I61" s="12" t="s">
        <v>10</v>
      </c>
      <c r="J61" s="10" t="s">
        <v>17</v>
      </c>
    </row>
    <row r="62" spans="1:10" ht="60" x14ac:dyDescent="0.25">
      <c r="A62" s="6">
        <v>59</v>
      </c>
      <c r="B62" s="35" t="s">
        <v>167</v>
      </c>
      <c r="C62" s="36" t="s">
        <v>168</v>
      </c>
      <c r="D62" s="10" t="s">
        <v>86</v>
      </c>
      <c r="E62" s="10" t="s">
        <v>87</v>
      </c>
      <c r="F62" s="10">
        <v>2460228390</v>
      </c>
      <c r="G62" s="11">
        <v>180000</v>
      </c>
      <c r="H62" s="12" t="s">
        <v>7</v>
      </c>
      <c r="I62" s="12" t="s">
        <v>10</v>
      </c>
      <c r="J62" s="10" t="s">
        <v>17</v>
      </c>
    </row>
    <row r="63" spans="1:10" x14ac:dyDescent="0.25">
      <c r="A63" s="6">
        <v>60</v>
      </c>
      <c r="B63" s="30" t="s">
        <v>113</v>
      </c>
      <c r="C63" s="28" t="s">
        <v>142</v>
      </c>
      <c r="D63" s="10" t="s">
        <v>114</v>
      </c>
      <c r="E63" s="10" t="s">
        <v>35</v>
      </c>
      <c r="F63" s="10">
        <v>2463009318</v>
      </c>
      <c r="G63" s="11">
        <v>120000</v>
      </c>
      <c r="H63" s="12" t="s">
        <v>7</v>
      </c>
      <c r="I63" s="12" t="s">
        <v>10</v>
      </c>
      <c r="J63" s="10" t="s">
        <v>17</v>
      </c>
    </row>
    <row r="64" spans="1:10" x14ac:dyDescent="0.25">
      <c r="A64" s="6">
        <v>61</v>
      </c>
      <c r="B64" s="30" t="s">
        <v>113</v>
      </c>
      <c r="C64" s="28" t="s">
        <v>142</v>
      </c>
      <c r="D64" s="10" t="s">
        <v>161</v>
      </c>
      <c r="E64" s="10" t="s">
        <v>160</v>
      </c>
      <c r="F64" s="10">
        <v>2460219349</v>
      </c>
      <c r="G64" s="11">
        <v>36000</v>
      </c>
      <c r="H64" s="12" t="s">
        <v>7</v>
      </c>
      <c r="I64" s="12" t="s">
        <v>10</v>
      </c>
      <c r="J64" s="10"/>
    </row>
    <row r="65" spans="1:10" ht="45" x14ac:dyDescent="0.25">
      <c r="A65" s="6">
        <v>62</v>
      </c>
      <c r="B65" s="30" t="s">
        <v>175</v>
      </c>
      <c r="C65" s="28" t="s">
        <v>176</v>
      </c>
      <c r="D65" s="33" t="s">
        <v>162</v>
      </c>
      <c r="E65" s="19" t="s">
        <v>91</v>
      </c>
      <c r="F65" s="20" t="s">
        <v>92</v>
      </c>
      <c r="G65" s="11">
        <f>49000*12</f>
        <v>588000</v>
      </c>
      <c r="H65" s="12" t="s">
        <v>7</v>
      </c>
      <c r="I65" s="12" t="s">
        <v>10</v>
      </c>
      <c r="J65" s="10" t="s">
        <v>17</v>
      </c>
    </row>
    <row r="66" spans="1:10" ht="59.25" customHeight="1" x14ac:dyDescent="0.25">
      <c r="A66" s="6">
        <v>63</v>
      </c>
      <c r="B66" s="35" t="s">
        <v>167</v>
      </c>
      <c r="C66" s="36" t="s">
        <v>168</v>
      </c>
      <c r="D66" s="10" t="s">
        <v>121</v>
      </c>
      <c r="E66" s="19" t="s">
        <v>122</v>
      </c>
      <c r="F66" s="20" t="s">
        <v>123</v>
      </c>
      <c r="G66" s="11">
        <v>140000</v>
      </c>
      <c r="H66" s="12" t="s">
        <v>7</v>
      </c>
      <c r="I66" s="12" t="s">
        <v>10</v>
      </c>
      <c r="J66" s="10" t="s">
        <v>17</v>
      </c>
    </row>
    <row r="67" spans="1:10" ht="45" x14ac:dyDescent="0.25">
      <c r="A67" s="6">
        <v>64</v>
      </c>
      <c r="B67" s="31" t="s">
        <v>177</v>
      </c>
      <c r="C67" s="29" t="s">
        <v>178</v>
      </c>
      <c r="D67" s="10" t="s">
        <v>163</v>
      </c>
      <c r="E67" s="19" t="s">
        <v>124</v>
      </c>
      <c r="F67" s="20" t="s">
        <v>125</v>
      </c>
      <c r="G67" s="11">
        <f>80000</f>
        <v>80000</v>
      </c>
      <c r="H67" s="12" t="s">
        <v>7</v>
      </c>
      <c r="I67" s="12" t="s">
        <v>10</v>
      </c>
      <c r="J67" s="10" t="s">
        <v>67</v>
      </c>
    </row>
    <row r="68" spans="1:10" ht="45" x14ac:dyDescent="0.25">
      <c r="A68" s="6">
        <v>65</v>
      </c>
      <c r="B68" s="31" t="s">
        <v>179</v>
      </c>
      <c r="C68" s="29" t="s">
        <v>180</v>
      </c>
      <c r="D68" s="10" t="s">
        <v>182</v>
      </c>
      <c r="E68" s="19" t="s">
        <v>91</v>
      </c>
      <c r="F68" s="20" t="s">
        <v>92</v>
      </c>
      <c r="G68" s="11">
        <f>49000+33000+13000+7000+60000+16000+16000+40000</f>
        <v>234000</v>
      </c>
      <c r="H68" s="12" t="s">
        <v>7</v>
      </c>
      <c r="I68" s="12" t="s">
        <v>10</v>
      </c>
      <c r="J68" s="10" t="s">
        <v>17</v>
      </c>
    </row>
    <row r="69" spans="1:10" x14ac:dyDescent="0.25">
      <c r="A69" s="6">
        <v>66</v>
      </c>
      <c r="B69" s="23"/>
      <c r="C69" s="26"/>
      <c r="D69" s="9" t="s">
        <v>90</v>
      </c>
      <c r="E69" s="9" t="s">
        <v>93</v>
      </c>
      <c r="F69" s="9">
        <v>7704869777</v>
      </c>
      <c r="G69" s="18">
        <v>425000</v>
      </c>
      <c r="H69" s="13" t="s">
        <v>7</v>
      </c>
      <c r="I69" s="13" t="s">
        <v>9</v>
      </c>
      <c r="J69" s="9"/>
    </row>
    <row r="70" spans="1:10" x14ac:dyDescent="0.25">
      <c r="A70" s="6">
        <v>67</v>
      </c>
      <c r="B70" s="23"/>
      <c r="C70" s="26"/>
      <c r="D70" s="9" t="s">
        <v>1</v>
      </c>
      <c r="E70" s="9"/>
      <c r="F70" s="9"/>
      <c r="G70" s="18">
        <v>150000</v>
      </c>
      <c r="H70" s="6" t="s">
        <v>7</v>
      </c>
      <c r="I70" s="6" t="s">
        <v>11</v>
      </c>
      <c r="J70" s="7"/>
    </row>
    <row r="71" spans="1:10" x14ac:dyDescent="0.25">
      <c r="A71" s="6">
        <v>68</v>
      </c>
      <c r="B71" s="23"/>
      <c r="C71" s="26"/>
      <c r="D71" s="9" t="s">
        <v>1</v>
      </c>
      <c r="E71" s="9"/>
      <c r="F71" s="9"/>
      <c r="G71" s="18">
        <v>150000</v>
      </c>
      <c r="H71" s="6" t="s">
        <v>7</v>
      </c>
      <c r="I71" s="6" t="s">
        <v>11</v>
      </c>
      <c r="J71" s="7"/>
    </row>
    <row r="72" spans="1:10" x14ac:dyDescent="0.25">
      <c r="A72" s="44" t="s">
        <v>97</v>
      </c>
      <c r="B72" s="45"/>
      <c r="C72" s="45"/>
      <c r="D72" s="45"/>
      <c r="E72" s="45"/>
      <c r="F72" s="46"/>
      <c r="G72" s="21">
        <f>SUM(G4:G71)</f>
        <v>67076819.719999999</v>
      </c>
      <c r="H72" s="7"/>
      <c r="I72" s="7"/>
      <c r="J72" s="7"/>
    </row>
    <row r="73" spans="1:10" x14ac:dyDescent="0.25">
      <c r="A73" s="47">
        <v>0.25</v>
      </c>
      <c r="B73" s="48"/>
      <c r="C73" s="48"/>
      <c r="D73" s="48"/>
      <c r="E73" s="48"/>
      <c r="F73" s="49"/>
      <c r="G73" s="21">
        <f>G72*0.25</f>
        <v>16769204.93</v>
      </c>
      <c r="H73" s="22">
        <f>G18+G19+G25+G26+G28+G29+G30+G31+G32+G33+G35+G36+G37+G38+G39+G40+G42+G43+G46+G47+G48+G54+G55+G61+G62+G63+G65+G66+G67+G64+G22+G34+G41</f>
        <v>16037250</v>
      </c>
      <c r="I73" s="7"/>
      <c r="J73" s="7"/>
    </row>
    <row r="74" spans="1:10" x14ac:dyDescent="0.25">
      <c r="F74" s="34">
        <v>0.2</v>
      </c>
      <c r="G74" s="2">
        <f>G72*0.2</f>
        <v>13415363.944</v>
      </c>
    </row>
    <row r="83" spans="1:10" x14ac:dyDescent="0.25">
      <c r="C83" s="27" t="s">
        <v>164</v>
      </c>
    </row>
    <row r="84" spans="1:10" x14ac:dyDescent="0.25">
      <c r="A84" s="6"/>
      <c r="B84" s="6"/>
      <c r="C84" s="25"/>
      <c r="D84" s="10" t="s">
        <v>5</v>
      </c>
      <c r="E84" s="10" t="s">
        <v>18</v>
      </c>
      <c r="F84" s="10">
        <v>2460040790</v>
      </c>
      <c r="G84" s="11">
        <v>500000</v>
      </c>
      <c r="H84" s="12" t="s">
        <v>7</v>
      </c>
      <c r="I84" s="12" t="s">
        <v>10</v>
      </c>
      <c r="J84" s="10" t="s">
        <v>17</v>
      </c>
    </row>
    <row r="85" spans="1:10" x14ac:dyDescent="0.25">
      <c r="A85" s="6"/>
      <c r="B85" s="6"/>
      <c r="C85" s="25"/>
      <c r="D85" s="10" t="s">
        <v>52</v>
      </c>
      <c r="E85" s="10" t="s">
        <v>18</v>
      </c>
      <c r="F85" s="10">
        <v>2460040790</v>
      </c>
      <c r="G85" s="11">
        <v>300000</v>
      </c>
      <c r="H85" s="12" t="s">
        <v>7</v>
      </c>
      <c r="I85" s="12" t="s">
        <v>10</v>
      </c>
      <c r="J85" s="10" t="s">
        <v>17</v>
      </c>
    </row>
    <row r="86" spans="1:10" x14ac:dyDescent="0.25">
      <c r="A86" s="6"/>
      <c r="B86" s="6"/>
      <c r="C86" s="25"/>
      <c r="D86" s="10" t="s">
        <v>58</v>
      </c>
      <c r="E86" s="10" t="s">
        <v>68</v>
      </c>
      <c r="F86" s="10">
        <v>2435006330</v>
      </c>
      <c r="G86" s="11">
        <v>160000</v>
      </c>
      <c r="H86" s="12" t="s">
        <v>7</v>
      </c>
      <c r="I86" s="12" t="s">
        <v>10</v>
      </c>
      <c r="J86" s="10" t="s">
        <v>67</v>
      </c>
    </row>
    <row r="87" spans="1:10" x14ac:dyDescent="0.25">
      <c r="A87" s="6"/>
      <c r="B87" s="6"/>
      <c r="C87" s="25"/>
      <c r="D87" s="10" t="s">
        <v>63</v>
      </c>
      <c r="E87" s="10" t="s">
        <v>71</v>
      </c>
      <c r="F87" s="10">
        <v>1904005269</v>
      </c>
      <c r="G87" s="11">
        <v>192600</v>
      </c>
      <c r="H87" s="12" t="s">
        <v>7</v>
      </c>
      <c r="I87" s="12" t="s">
        <v>10</v>
      </c>
      <c r="J87" s="10" t="s">
        <v>24</v>
      </c>
    </row>
    <row r="88" spans="1:10" x14ac:dyDescent="0.25">
      <c r="A88" s="6"/>
      <c r="B88" s="6"/>
      <c r="C88" s="25"/>
      <c r="D88" s="10" t="s">
        <v>81</v>
      </c>
      <c r="E88" s="10"/>
      <c r="F88" s="10"/>
      <c r="G88" s="11">
        <v>2000000</v>
      </c>
      <c r="H88" s="12" t="s">
        <v>8</v>
      </c>
      <c r="I88" s="12" t="s">
        <v>10</v>
      </c>
      <c r="J88" s="10"/>
    </row>
    <row r="90" spans="1:10" x14ac:dyDescent="0.25">
      <c r="A90" s="6"/>
      <c r="B90" s="23"/>
      <c r="C90" s="26"/>
      <c r="D90" s="15" t="s">
        <v>85</v>
      </c>
      <c r="E90" s="15" t="s">
        <v>95</v>
      </c>
      <c r="F90" s="15"/>
      <c r="G90" s="16">
        <v>5076000</v>
      </c>
      <c r="H90" s="17" t="s">
        <v>7</v>
      </c>
      <c r="I90" s="17" t="s">
        <v>9</v>
      </c>
      <c r="J90" s="9"/>
    </row>
    <row r="91" spans="1:10" x14ac:dyDescent="0.25">
      <c r="A91" s="6"/>
      <c r="B91" s="23"/>
      <c r="C91" s="26"/>
      <c r="D91" s="9" t="s">
        <v>88</v>
      </c>
      <c r="E91" s="9"/>
      <c r="F91" s="9"/>
      <c r="G91" s="18">
        <v>1400400</v>
      </c>
      <c r="H91" s="13" t="s">
        <v>7</v>
      </c>
      <c r="I91" s="13" t="s">
        <v>9</v>
      </c>
      <c r="J91" s="9"/>
    </row>
  </sheetData>
  <mergeCells count="3">
    <mergeCell ref="A72:F72"/>
    <mergeCell ref="A73:F73"/>
    <mergeCell ref="A1:J1"/>
  </mergeCells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аналитика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Наталья Николаевна</dc:creator>
  <cp:lastModifiedBy>Дергунова Наталья Николаевна</cp:lastModifiedBy>
  <cp:lastPrinted>2022-02-07T05:05:16Z</cp:lastPrinted>
  <dcterms:created xsi:type="dcterms:W3CDTF">2022-01-14T06:15:22Z</dcterms:created>
  <dcterms:modified xsi:type="dcterms:W3CDTF">2022-02-07T06:59:56Z</dcterms:modified>
</cp:coreProperties>
</file>